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fileSharing readOnlyRecommended="1" userName="Emanuel Zanella" reservationPassword="C47B"/>
  <workbookPr codeName="Questa_cartella_di_lavoro" defaultThemeVersion="124226"/>
  <bookViews>
    <workbookView showHorizontalScroll="0" showVerticalScroll="0" showSheetTabs="0" xWindow="120" yWindow="120" windowWidth="24920" windowHeight="12330" firstSheet="2" activeTab="2"/>
  </bookViews>
  <sheets>
    <sheet name="Foglio2" sheetId="2" state="hidden" r:id="rId1"/>
    <sheet name="Foglio3" sheetId="3" state="hidden" r:id="rId2"/>
    <sheet name="Dati" sheetId="1" r:id="rId3"/>
  </sheets>
  <definedNames>
    <definedName name="BOLLITORE">Dati!$N$2:$N$17</definedName>
    <definedName name="MODELLO">Dati!$L$2:$L$8</definedName>
  </definedNames>
  <calcPr calcId="145621"/>
</workbook>
</file>

<file path=xl/calcChain.xml><?xml version="1.0" encoding="utf-8"?>
<calcChain xmlns="http://schemas.openxmlformats.org/spreadsheetml/2006/main">
  <c r="F2" i="1" l="1"/>
  <c r="H2" i="1" l="1"/>
  <c r="I2" i="1" l="1"/>
  <c r="K2" i="1" s="1"/>
  <c r="J2" i="1"/>
</calcChain>
</file>

<file path=xl/sharedStrings.xml><?xml version="1.0" encoding="utf-8"?>
<sst xmlns="http://schemas.openxmlformats.org/spreadsheetml/2006/main" count="45" uniqueCount="42">
  <si>
    <t>Lunghezza tubi (metri)</t>
  </si>
  <si>
    <t>Ø Tubo (mm)</t>
  </si>
  <si>
    <t xml:space="preserve">Volume  </t>
  </si>
  <si>
    <t>Q.tà pannelli</t>
  </si>
  <si>
    <t>SB+20 V</t>
  </si>
  <si>
    <t>SB+20 O</t>
  </si>
  <si>
    <t>SB+25 V</t>
  </si>
  <si>
    <t>SB+25 O</t>
  </si>
  <si>
    <t>Modello pannelli</t>
  </si>
  <si>
    <t>Litri pannello</t>
  </si>
  <si>
    <t>Modello Bollitori</t>
  </si>
  <si>
    <t>UBVT 200 SC</t>
  </si>
  <si>
    <t>UBVT 200 DC</t>
  </si>
  <si>
    <t>UBVT 300 SC</t>
  </si>
  <si>
    <t>UBVT 300 DC</t>
  </si>
  <si>
    <t>UBVT 400 SC</t>
  </si>
  <si>
    <t>UBVT 400 DC</t>
  </si>
  <si>
    <t>UBVT 500 DC</t>
  </si>
  <si>
    <t>UBSI 300</t>
  </si>
  <si>
    <t>UBSI 500</t>
  </si>
  <si>
    <t>UB 800 DC</t>
  </si>
  <si>
    <t>UB 1000 DC</t>
  </si>
  <si>
    <t>UB 1500 DC</t>
  </si>
  <si>
    <t>UB 2000 DC</t>
  </si>
  <si>
    <t>UB 2000 SC</t>
  </si>
  <si>
    <t>UB TT 300</t>
  </si>
  <si>
    <t>UB TT 600</t>
  </si>
  <si>
    <t>Superfice serpentina m2</t>
  </si>
  <si>
    <t>Litri Liquido solare</t>
  </si>
  <si>
    <t>Selezione modello</t>
  </si>
  <si>
    <t>Litri totale pannello</t>
  </si>
  <si>
    <t>Selezione Accumulo</t>
  </si>
  <si>
    <t>Litri serpentina accumulo</t>
  </si>
  <si>
    <t>SOL250 V</t>
  </si>
  <si>
    <t>Q.tà bollitori</t>
  </si>
  <si>
    <t>2</t>
  </si>
  <si>
    <t>N° taniche</t>
  </si>
  <si>
    <t>Testo</t>
  </si>
  <si>
    <t>22</t>
  </si>
  <si>
    <t>21</t>
  </si>
  <si>
    <t>SOL200 V</t>
  </si>
  <si>
    <t>SOL250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</si>
</sst>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/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S26"/>
  <sheetViews>
    <sheetView showGridLines="0" showRowColHeaders="0" tabSelected="1" topLeftCell="D1" workbookViewId="0">
      <selection activeCell="D2" sqref="D2"/>
    </sheetView>
  </sheetViews>
  <sheetFormatPr defaultColWidth="9.1796875" defaultRowHeight="10.5" x14ac:dyDescent="0.25"/>
  <cols>
    <col min="1" max="1" width="13.26953125" style="8" customWidth="1"/>
    <col min="2" max="2" width="14.26953125" style="8" bestFit="1" customWidth="1"/>
    <col min="3" max="3" width="12.453125" style="8" bestFit="1" customWidth="1"/>
    <col min="4" max="5" width="12.453125" style="8" customWidth="1"/>
    <col min="6" max="8" width="21.54296875" style="8" customWidth="1"/>
    <col min="9" max="9" width="12" style="8" bestFit="1" customWidth="1"/>
    <col min="10" max="11" width="12" style="8" customWidth="1"/>
    <col min="12" max="13" width="9.1796875" style="8"/>
    <col min="14" max="14" width="16.1796875" style="8" bestFit="1" customWidth="1"/>
    <col min="15" max="15" width="23" style="8" bestFit="1" customWidth="1"/>
    <col min="16" max="16" width="17.54296875" style="8" bestFit="1" customWidth="1"/>
    <col min="17" max="16384" width="9.1796875" style="1"/>
  </cols>
  <sheetData>
    <row r="1" spans="1:19" ht="30.75" customHeight="1" x14ac:dyDescent="0.25">
      <c r="A1" s="3" t="s">
        <v>1</v>
      </c>
      <c r="B1" s="3" t="s">
        <v>0</v>
      </c>
      <c r="C1" s="3" t="s">
        <v>3</v>
      </c>
      <c r="D1" s="3" t="s">
        <v>34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2</v>
      </c>
      <c r="J1" s="3" t="s">
        <v>37</v>
      </c>
      <c r="K1" s="3" t="s">
        <v>36</v>
      </c>
      <c r="L1" s="3" t="s">
        <v>8</v>
      </c>
      <c r="M1" s="3" t="s">
        <v>9</v>
      </c>
      <c r="N1" s="3" t="s">
        <v>10</v>
      </c>
      <c r="O1" s="3" t="s">
        <v>27</v>
      </c>
      <c r="P1" s="3" t="s">
        <v>28</v>
      </c>
      <c r="Q1" s="9"/>
      <c r="R1" s="5"/>
      <c r="S1" s="5"/>
    </row>
    <row r="2" spans="1:19" x14ac:dyDescent="0.25">
      <c r="A2" s="2" t="s">
        <v>38</v>
      </c>
      <c r="B2" s="2" t="s">
        <v>39</v>
      </c>
      <c r="C2" s="2" t="s">
        <v>35</v>
      </c>
      <c r="D2" s="2" t="s">
        <v>35</v>
      </c>
      <c r="E2" s="2" t="s">
        <v>4</v>
      </c>
      <c r="F2" s="4">
        <f>(VLOOKUP(E2,L1:M8,2,FALSE)*C2)</f>
        <v>3.8</v>
      </c>
      <c r="G2" s="2" t="s">
        <v>11</v>
      </c>
      <c r="H2" s="4">
        <f>(VLOOKUP(G2,N1:P17,3,FALSE)*D2)</f>
        <v>16.2</v>
      </c>
      <c r="I2" s="4">
        <f>CEILING((((A2/2)/1000)*((A2/2)/1000)*3.14*B2*1000)+F2+H2,2)</f>
        <v>28</v>
      </c>
      <c r="J2" s="4" t="str">
        <f>CONCATENATE(CEILING((((A2/2)/1000)*((A2/2)/1000)*3.14*B2*1000)+F2+H2,2)," litri di liquido solare BAXI già diluito")</f>
        <v>28 litri di liquido solare BAXI già diluito</v>
      </c>
      <c r="K2" s="4" t="str">
        <f>CONCATENATE("Per riempire correttamente l'impianto è necessario utilizzare ",CEILING(I2/10,1)," taniche da 10 litri di liquido SOLARE premiscelato BAXI")</f>
        <v>Per riempire correttamente l'impianto è necessario utilizzare 3 taniche da 10 litri di liquido SOLARE premiscelato BAXI</v>
      </c>
      <c r="L2" s="4" t="s">
        <v>4</v>
      </c>
      <c r="M2" s="4">
        <v>1.9</v>
      </c>
      <c r="N2" s="4" t="s">
        <v>11</v>
      </c>
      <c r="O2" s="4">
        <v>1.2</v>
      </c>
      <c r="P2" s="4">
        <v>8.1</v>
      </c>
      <c r="Q2" s="9"/>
      <c r="R2" s="5"/>
      <c r="S2" s="5"/>
    </row>
    <row r="3" spans="1:19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5</v>
      </c>
      <c r="M3" s="4">
        <v>2.2999999999999998</v>
      </c>
      <c r="N3" s="4" t="s">
        <v>12</v>
      </c>
      <c r="O3" s="4">
        <v>1.2</v>
      </c>
      <c r="P3" s="4">
        <v>8.1</v>
      </c>
      <c r="Q3" s="9"/>
      <c r="R3" s="5"/>
      <c r="S3" s="5"/>
    </row>
    <row r="4" spans="1:19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6</v>
      </c>
      <c r="M4" s="4">
        <v>2.2999999999999998</v>
      </c>
      <c r="N4" s="4" t="s">
        <v>13</v>
      </c>
      <c r="O4" s="4">
        <v>1.5</v>
      </c>
      <c r="P4" s="4">
        <v>10.1</v>
      </c>
      <c r="Q4" s="9"/>
      <c r="R4" s="5"/>
      <c r="S4" s="5"/>
    </row>
    <row r="5" spans="1:19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 t="s">
        <v>7</v>
      </c>
      <c r="M5" s="4">
        <v>2.7</v>
      </c>
      <c r="N5" s="4" t="s">
        <v>14</v>
      </c>
      <c r="O5" s="4">
        <v>1.5</v>
      </c>
      <c r="P5" s="4">
        <v>10.1</v>
      </c>
      <c r="Q5" s="9"/>
      <c r="R5" s="5"/>
      <c r="S5" s="5"/>
    </row>
    <row r="6" spans="1:19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 t="s">
        <v>40</v>
      </c>
      <c r="M6" s="4">
        <v>1.2</v>
      </c>
      <c r="N6" s="4" t="s">
        <v>15</v>
      </c>
      <c r="O6" s="4">
        <v>1.8</v>
      </c>
      <c r="P6" s="4">
        <v>12.1</v>
      </c>
      <c r="Q6" s="9"/>
      <c r="R6" s="5"/>
      <c r="S6" s="5"/>
    </row>
    <row r="7" spans="1:1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33</v>
      </c>
      <c r="M7" s="4">
        <v>1.4</v>
      </c>
      <c r="N7" s="4" t="s">
        <v>16</v>
      </c>
      <c r="O7" s="4">
        <v>1.8</v>
      </c>
      <c r="P7" s="4">
        <v>12.1</v>
      </c>
      <c r="Q7" s="9"/>
      <c r="R7" s="5"/>
      <c r="S7" s="5"/>
    </row>
    <row r="8" spans="1:19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 t="s">
        <v>41</v>
      </c>
      <c r="M8" s="4">
        <v>1.8</v>
      </c>
      <c r="N8" s="4" t="s">
        <v>17</v>
      </c>
      <c r="O8" s="4">
        <v>2.5</v>
      </c>
      <c r="P8" s="4">
        <v>16.899999999999999</v>
      </c>
      <c r="Q8" s="9"/>
      <c r="R8" s="5"/>
      <c r="S8" s="5"/>
    </row>
    <row r="9" spans="1:19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 t="s">
        <v>18</v>
      </c>
      <c r="O9" s="4">
        <v>1.5</v>
      </c>
      <c r="P9" s="4">
        <v>10.1</v>
      </c>
      <c r="Q9" s="9"/>
      <c r="R9" s="5"/>
      <c r="S9" s="5"/>
    </row>
    <row r="10" spans="1:19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10"/>
      <c r="M10" s="10"/>
      <c r="N10" s="4" t="s">
        <v>19</v>
      </c>
      <c r="O10" s="4">
        <v>2.5</v>
      </c>
      <c r="P10" s="4">
        <v>16.899999999999999</v>
      </c>
      <c r="Q10" s="9"/>
      <c r="R10" s="5"/>
      <c r="S10" s="5"/>
    </row>
    <row r="11" spans="1:1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 t="s">
        <v>20</v>
      </c>
      <c r="O11" s="4">
        <v>2.7</v>
      </c>
      <c r="P11" s="4">
        <v>18.2</v>
      </c>
      <c r="Q11" s="9"/>
      <c r="R11" s="5"/>
      <c r="S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 t="s">
        <v>21</v>
      </c>
      <c r="O12" s="4">
        <v>3</v>
      </c>
      <c r="P12" s="4">
        <v>20.2</v>
      </c>
      <c r="Q12" s="9"/>
      <c r="R12" s="5"/>
      <c r="S12" s="5"/>
    </row>
    <row r="13" spans="1:1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22</v>
      </c>
      <c r="O13" s="4">
        <v>3.4</v>
      </c>
      <c r="P13" s="4">
        <v>22.9</v>
      </c>
      <c r="Q13" s="9"/>
      <c r="R13" s="5"/>
      <c r="S13" s="5"/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 t="s">
        <v>24</v>
      </c>
      <c r="O14" s="4">
        <v>4.5999999999999996</v>
      </c>
      <c r="P14" s="4">
        <v>31</v>
      </c>
      <c r="Q14" s="9"/>
      <c r="R14" s="5"/>
      <c r="S14" s="5"/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 t="s">
        <v>23</v>
      </c>
      <c r="O15" s="4">
        <v>4.5999999999999996</v>
      </c>
      <c r="P15" s="4">
        <v>31</v>
      </c>
      <c r="Q15" s="9"/>
      <c r="R15" s="5"/>
      <c r="S15" s="5"/>
    </row>
    <row r="16" spans="1:1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 t="s">
        <v>25</v>
      </c>
      <c r="O16" s="4">
        <v>1.2</v>
      </c>
      <c r="P16" s="4">
        <v>8.1</v>
      </c>
      <c r="Q16" s="9"/>
      <c r="R16" s="5"/>
      <c r="S16" s="5"/>
    </row>
    <row r="17" spans="1:19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 t="s">
        <v>26</v>
      </c>
      <c r="O17" s="4">
        <v>2.5</v>
      </c>
      <c r="P17" s="4">
        <v>16.899999999999999</v>
      </c>
      <c r="Q17" s="9"/>
      <c r="R17" s="5"/>
      <c r="S17" s="5"/>
    </row>
    <row r="18" spans="1:19" ht="11.25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5"/>
      <c r="R18" s="5"/>
      <c r="S18" s="5"/>
    </row>
    <row r="19" spans="1:19" ht="11.25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5"/>
      <c r="R19" s="5"/>
      <c r="S19" s="5"/>
    </row>
    <row r="20" spans="1:1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5"/>
      <c r="R20" s="5"/>
      <c r="S20" s="5"/>
    </row>
    <row r="21" spans="1:1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5"/>
      <c r="R21" s="5"/>
      <c r="S21" s="5"/>
    </row>
    <row r="22" spans="1:1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5"/>
      <c r="R22" s="5"/>
      <c r="S22" s="5"/>
    </row>
    <row r="23" spans="1:19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5"/>
      <c r="R23" s="5"/>
      <c r="S23" s="5"/>
    </row>
    <row r="24" spans="1:19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5"/>
      <c r="R24" s="5"/>
      <c r="S24" s="5"/>
    </row>
    <row r="25" spans="1:19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5"/>
      <c r="R25" s="5"/>
      <c r="S25" s="5"/>
    </row>
    <row r="26" spans="1:19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5"/>
      <c r="R26" s="5"/>
      <c r="S26" s="5"/>
    </row>
  </sheetData>
  <sheetProtection password="C47B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Foglio2</vt:lpstr>
      <vt:lpstr>Foglio3</vt:lpstr>
      <vt:lpstr>Dati</vt:lpstr>
      <vt:lpstr>BOLLITORE</vt:lpstr>
      <vt:lpstr>MODELLO</vt:lpstr>
    </vt:vector>
  </TitlesOfParts>
  <Company>BAXI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Zanella Emanuel</dc:creator>
  <cp:lastModifiedBy>Emanuel Zanella</cp:lastModifiedBy>
  <dcterms:created xsi:type="dcterms:W3CDTF">2018-06-30T05:12:56Z</dcterms:created>
  <dcterms:modified xsi:type="dcterms:W3CDTF">2019-03-27T15:06:48Z</dcterms:modified>
</cp:coreProperties>
</file>